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2DO TRIM\"/>
    </mc:Choice>
  </mc:AlternateContent>
  <bookViews>
    <workbookView xWindow="0" yWindow="0" windowWidth="28800" windowHeight="12435" tabRatio="782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definedNames>
    <definedName name="_xlnm._FilterDatabase" localSheetId="2" hidden="1">'NDF-02'!$B$5:$I$85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F22" i="1"/>
  <c r="C52" i="1"/>
  <c r="C13" i="1"/>
  <c r="H25" i="1" l="1"/>
  <c r="I25" i="1" s="1"/>
  <c r="H26" i="1"/>
  <c r="I26" i="1" s="1"/>
  <c r="H27" i="1"/>
  <c r="I27" i="1" s="1"/>
  <c r="H28" i="1"/>
  <c r="I28" i="1" s="1"/>
  <c r="H57" i="1" l="1"/>
  <c r="H58" i="1"/>
  <c r="D87" i="1" l="1"/>
  <c r="E87" i="1"/>
  <c r="F87" i="1"/>
  <c r="G87" i="1"/>
  <c r="I87" i="1"/>
  <c r="C87" i="1"/>
  <c r="D126" i="1"/>
  <c r="E126" i="1"/>
  <c r="F126" i="1"/>
  <c r="G126" i="1"/>
  <c r="H126" i="1"/>
  <c r="H87" i="1" s="1"/>
  <c r="I126" i="1"/>
  <c r="C126" i="1"/>
  <c r="F12" i="3" l="1"/>
  <c r="H15" i="1" l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3" i="1"/>
  <c r="I23" i="1" s="1"/>
  <c r="H24" i="1"/>
  <c r="I24" i="1" s="1"/>
  <c r="H29" i="1"/>
  <c r="I29" i="1" s="1"/>
  <c r="H30" i="1"/>
  <c r="I30" i="1" s="1"/>
  <c r="H31" i="1"/>
  <c r="I31" i="1" s="1"/>
  <c r="H33" i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3" i="1"/>
  <c r="H54" i="1"/>
  <c r="I54" i="1" s="1"/>
  <c r="H55" i="1"/>
  <c r="I55" i="1" s="1"/>
  <c r="H56" i="1"/>
  <c r="I56" i="1" s="1"/>
  <c r="I58" i="1"/>
  <c r="H59" i="1"/>
  <c r="I59" i="1" s="1"/>
  <c r="H60" i="1"/>
  <c r="I60" i="1" s="1"/>
  <c r="H61" i="1"/>
  <c r="I61" i="1" s="1"/>
  <c r="H63" i="1"/>
  <c r="I63" i="1" s="1"/>
  <c r="H64" i="1"/>
  <c r="I64" i="1" s="1"/>
  <c r="H65" i="1"/>
  <c r="I65" i="1" s="1"/>
  <c r="H67" i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5" i="1"/>
  <c r="H76" i="1"/>
  <c r="I76" i="1" s="1"/>
  <c r="H77" i="1"/>
  <c r="I77" i="1" s="1"/>
  <c r="H79" i="1"/>
  <c r="H80" i="1"/>
  <c r="I80" i="1" s="1"/>
  <c r="H81" i="1"/>
  <c r="I81" i="1" s="1"/>
  <c r="H82" i="1"/>
  <c r="I82" i="1" s="1"/>
  <c r="H83" i="1"/>
  <c r="I83" i="1" s="1"/>
  <c r="H84" i="1"/>
  <c r="I84" i="1" s="1"/>
  <c r="H85" i="1"/>
  <c r="I57" i="1"/>
  <c r="I67" i="1"/>
  <c r="I75" i="1"/>
  <c r="I85" i="1"/>
  <c r="H78" i="1" l="1"/>
  <c r="I66" i="1"/>
  <c r="H66" i="1"/>
  <c r="I74" i="1"/>
  <c r="H74" i="1"/>
  <c r="I79" i="1"/>
  <c r="I78" i="1" s="1"/>
  <c r="I42" i="1"/>
  <c r="I62" i="1"/>
  <c r="H42" i="1"/>
  <c r="H62" i="1"/>
  <c r="H52" i="1"/>
  <c r="I53" i="1"/>
  <c r="I52" i="1" s="1"/>
  <c r="H32" i="1"/>
  <c r="I33" i="1"/>
  <c r="I32" i="1" s="1"/>
  <c r="H22" i="1"/>
  <c r="I14" i="1"/>
  <c r="H14" i="1"/>
  <c r="H13" i="1" l="1"/>
  <c r="I13" i="1"/>
  <c r="I161" i="1" s="1"/>
  <c r="D78" i="1" l="1"/>
  <c r="E78" i="1"/>
  <c r="F78" i="1"/>
  <c r="G78" i="1"/>
  <c r="C78" i="1"/>
  <c r="D74" i="1"/>
  <c r="E74" i="1"/>
  <c r="F74" i="1"/>
  <c r="G74" i="1"/>
  <c r="C74" i="1"/>
  <c r="D66" i="1"/>
  <c r="E66" i="1"/>
  <c r="F66" i="1"/>
  <c r="G66" i="1"/>
  <c r="C66" i="1"/>
  <c r="D62" i="1"/>
  <c r="E62" i="1"/>
  <c r="F62" i="1"/>
  <c r="G62" i="1"/>
  <c r="C62" i="1"/>
  <c r="D52" i="1"/>
  <c r="E52" i="1"/>
  <c r="F52" i="1"/>
  <c r="G52" i="1"/>
  <c r="D42" i="1"/>
  <c r="E42" i="1"/>
  <c r="F42" i="1"/>
  <c r="G42" i="1"/>
  <c r="C42" i="1"/>
  <c r="D32" i="1"/>
  <c r="E32" i="1"/>
  <c r="F32" i="1"/>
  <c r="G32" i="1"/>
  <c r="C32" i="1"/>
  <c r="D22" i="1"/>
  <c r="E22" i="1"/>
  <c r="G22" i="1"/>
  <c r="C22" i="1"/>
  <c r="D14" i="1"/>
  <c r="E14" i="1"/>
  <c r="F14" i="1"/>
  <c r="G14" i="1"/>
  <c r="C14" i="1"/>
  <c r="D13" i="1" l="1"/>
  <c r="D161" i="1" s="1"/>
  <c r="E13" i="1"/>
  <c r="E161" i="1" s="1"/>
  <c r="C161" i="1"/>
  <c r="F13" i="1"/>
  <c r="G13" i="1"/>
  <c r="G161" i="1" s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3" i="8"/>
  <c r="B3" i="7"/>
  <c r="B3" i="3"/>
  <c r="B6" i="3"/>
  <c r="B3" i="1"/>
  <c r="B9" i="1" s="1"/>
  <c r="B3" i="6"/>
  <c r="E21" i="3"/>
  <c r="F21" i="3"/>
  <c r="D21" i="3"/>
  <c r="E11" i="3"/>
  <c r="F11" i="3"/>
  <c r="F31" i="3" s="1"/>
  <c r="D11" i="3"/>
  <c r="H161" i="1" l="1"/>
  <c r="F161" i="1"/>
  <c r="D31" i="3"/>
  <c r="E31" i="3"/>
</calcChain>
</file>

<file path=xl/sharedStrings.xml><?xml version="1.0" encoding="utf-8"?>
<sst xmlns="http://schemas.openxmlformats.org/spreadsheetml/2006/main" count="277" uniqueCount="158">
  <si>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</si>
  <si>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</si>
  <si>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</si>
  <si>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</si>
  <si>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</si>
  <si>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</si>
  <si>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</si>
  <si>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</si>
  <si>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</si>
  <si>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</si>
  <si>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</si>
  <si>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</si>
  <si>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</si>
  <si>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</si>
  <si>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</si>
  <si>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</si>
  <si>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</si>
  <si>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</si>
  <si>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</si>
  <si>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</si>
  <si>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</si>
  <si>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</si>
  <si>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</si>
  <si>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</si>
  <si>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</si>
  <si>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</si>
  <si>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</si>
  <si>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</si>
  <si>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</si>
  <si>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</si>
  <si>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</si>
  <si>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</si>
  <si>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</si>
  <si>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</si>
  <si>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</si>
  <si>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</si>
  <si>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</si>
  <si>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</si>
  <si>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</si>
  <si>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</si>
  <si>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</si>
  <si>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</si>
  <si>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</si>
  <si>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</si>
  <si>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</si>
  <si>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</si>
  <si>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</si>
  <si>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</si>
  <si>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</si>
  <si>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</si>
  <si>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</si>
  <si>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</si>
  <si>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</si>
  <si>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</si>
  <si>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</si>
  <si>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</si>
  <si>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</si>
  <si>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</si>
  <si>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</si>
  <si>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</si>
  <si>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</si>
  <si>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</si>
  <si>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</si>
  <si>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</si>
  <si>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</si>
  <si>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</si>
  <si>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</si>
  <si>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</si>
  <si>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</si>
  <si>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</si>
  <si>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</si>
  <si>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</si>
  <si>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</si>
  <si>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</si>
  <si>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</si>
  <si>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</si>
  <si>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</si>
  <si>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</si>
  <si>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</si>
  <si>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</si>
  <si>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</si>
  <si>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</si>
  <si>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</si>
  <si>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</si>
  <si>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</si>
  <si>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</si>
  <si>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</si>
  <si>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</si>
  <si>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</si>
  <si>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</si>
  <si>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</si>
  <si>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</si>
  <si>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</si>
  <si>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</si>
  <si>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</si>
  <si>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</si>
  <si>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</si>
  <si>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</si>
  <si>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</si>
  <si>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</si>
  <si>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</si>
  <si>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</si>
  <si>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</si>
  <si>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</si>
  <si>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</si>
  <si>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</si>
  <si>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</si>
  <si>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</si>
  <si>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</si>
  <si>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</si>
  <si>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</si>
  <si>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</si>
  <si>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</si>
  <si>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</si>
  <si>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</si>
  <si>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</si>
  <si>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</si>
  <si>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</si>
  <si>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</si>
  <si>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</si>
  <si>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</si>
  <si>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</si>
  <si>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</si>
  <si>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</si>
  <si>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</si>
  <si>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</si>
  <si>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</si>
  <si>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</si>
  <si>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</si>
  <si>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</si>
  <si>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</si>
  <si>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</si>
  <si>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</si>
  <si>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</si>
  <si>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</si>
  <si>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</si>
  <si>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</si>
  <si>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</si>
  <si>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</si>
  <si>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</si>
  <si>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</si>
  <si>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</si>
  <si>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</si>
  <si>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</si>
  <si>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</si>
  <si>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</si>
  <si>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</si>
  <si>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</si>
  <si>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</si>
  <si>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traspasos y modificaciones</t>
  </si>
  <si>
    <t>compensada cuando es de un gasto a otro</t>
  </si>
  <si>
    <t>PARA MODIFICACIONES PRESUPUESTALES</t>
  </si>
  <si>
    <t xml:space="preserve">A la fecha la Junta Municipal de Agua Potable y Alcantarillado de Acámbaro, Gto. no se encuentra en el supuesto de Balance presupuestario de recursos disponibles negativos </t>
  </si>
  <si>
    <t xml:space="preserve"> Junta Municipal de Agua Potable y Alcantarillado de Acámbaro, Gto.</t>
  </si>
  <si>
    <t>A la fecha la Junta Municipal de Agua Potable y Alcantarillado de Acámbaro, Gto. no tiene prestamos bancarios</t>
  </si>
  <si>
    <t>A la fecha la Junta Municipal de Agua Potable y Alcantarillado de Acámbaro, Gto. no entra en este supuesto, ya que no tiene deuda garantizada</t>
  </si>
  <si>
    <t>A la fecha la Junta Municipal de Agua Potable y Alcantarillado de Acámbaro, Gto. no cuenta con deuda pública.</t>
  </si>
  <si>
    <t>Correspondiente del 01 de Enero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</si>
</sst>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right" vertical="center"/>
    </xf>
    <xf numFmtId="0" fontId="6" fillId="3" borderId="10" xfId="2" applyFont="1" applyFill="1" applyBorder="1" applyAlignment="1">
      <alignment horizontal="left" vertical="center"/>
    </xf>
    <xf numFmtId="0" fontId="6" fillId="3" borderId="11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7" fillId="0" borderId="18" xfId="0" applyFont="1" applyBorder="1" applyProtection="1"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left" indent="1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left" indent="1"/>
      <protection locked="0"/>
    </xf>
    <xf numFmtId="0" fontId="9" fillId="0" borderId="20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19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29" xfId="0" applyFont="1" applyBorder="1" applyAlignment="1">
      <alignment vertical="center"/>
    </xf>
    <xf numFmtId="0" fontId="10" fillId="0" borderId="30" xfId="0" applyFont="1" applyBorder="1" applyAlignment="1">
      <alignment horizontal="right" vertical="center" wrapText="1"/>
    </xf>
    <xf numFmtId="4" fontId="10" fillId="0" borderId="30" xfId="0" applyNumberFormat="1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0" fontId="12" fillId="0" borderId="32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3" xfId="0" applyNumberFormat="1" applyFont="1" applyBorder="1" applyAlignment="1">
      <alignment horizontal="right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5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6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0" fontId="3" fillId="0" borderId="0" xfId="0" applyFont="1" applyFill="1"/>
    <xf numFmtId="0" fontId="6" fillId="3" borderId="9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left" vertical="center"/>
    </xf>
    <xf numFmtId="4" fontId="7" fillId="0" borderId="2" xfId="0" applyNumberFormat="1" applyFont="1" applyBorder="1" applyProtection="1">
      <protection locked="0"/>
    </xf>
    <xf numFmtId="4" fontId="3" fillId="0" borderId="0" xfId="0" applyNumberFormat="1" applyFont="1"/>
    <xf numFmtId="0" fontId="6" fillId="3" borderId="12" xfId="2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 applyProtection="1">
      <alignment horizontal="right" vertical="top"/>
      <protection locked="0"/>
    </xf>
    <xf numFmtId="4" fontId="2" fillId="0" borderId="2" xfId="0" applyNumberFormat="1" applyFont="1" applyFill="1" applyBorder="1" applyAlignment="1" applyProtection="1">
      <alignment horizontal="right" vertical="top"/>
      <protection locked="0"/>
    </xf>
  </cellXfs>
  <cellStyles count="7">
    <cellStyle name="Hipervínculo" xfId="1" builtinId="8"/>
    <cellStyle name="Millares 2" xfId="6"/>
    <cellStyle name="Normal" xfId="0" builtinId="0"/>
    <cellStyle name="Normal 2" xfId="3"/>
    <cellStyle name="Normal 2 2" xfId="4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tabSelected="1" workbookViewId="0">
      <selection activeCell="B24" sqref="B24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71"/>
      <c r="B1" s="70" t="s">
        <v>153</v>
      </c>
      <c r="C1" s="19" t="s">
        <v>0</v>
      </c>
      <c r="D1" s="20">
        <v>2025</v>
      </c>
    </row>
    <row r="2" spans="1:4" x14ac:dyDescent="0.2">
      <c r="A2" s="21" t="s">
        <v>1</v>
      </c>
      <c r="B2" s="22"/>
      <c r="C2" s="23" t="s">
        <v>2</v>
      </c>
      <c r="D2" s="24" t="s">
        <v>3</v>
      </c>
    </row>
    <row r="3" spans="1:4" x14ac:dyDescent="0.2">
      <c r="A3" s="21" t="s">
        <v>157</v>
      </c>
      <c r="B3" s="22"/>
      <c r="C3" s="23" t="s">
        <v>4</v>
      </c>
      <c r="D3" s="25">
        <v>2</v>
      </c>
    </row>
    <row r="4" spans="1:4" x14ac:dyDescent="0.2">
      <c r="A4" s="74" t="s">
        <v>5</v>
      </c>
      <c r="B4" s="75"/>
      <c r="C4" s="26"/>
      <c r="D4" s="27"/>
    </row>
    <row r="5" spans="1:4" x14ac:dyDescent="0.2">
      <c r="A5" s="28" t="s">
        <v>6</v>
      </c>
      <c r="B5" s="29" t="s">
        <v>7</v>
      </c>
    </row>
    <row r="6" spans="1:4" x14ac:dyDescent="0.2">
      <c r="A6" s="30"/>
      <c r="B6" s="31"/>
    </row>
    <row r="7" spans="1:4" x14ac:dyDescent="0.2">
      <c r="A7" s="32"/>
      <c r="B7" s="37" t="s">
        <v>8</v>
      </c>
    </row>
    <row r="8" spans="1:4" x14ac:dyDescent="0.2">
      <c r="A8" s="32"/>
      <c r="B8" s="33"/>
    </row>
    <row r="9" spans="1:4" x14ac:dyDescent="0.2">
      <c r="A9" s="42" t="s">
        <v>9</v>
      </c>
      <c r="B9" s="34" t="s">
        <v>10</v>
      </c>
    </row>
    <row r="10" spans="1:4" x14ac:dyDescent="0.2">
      <c r="A10" s="42" t="s">
        <v>11</v>
      </c>
      <c r="B10" s="34" t="s">
        <v>12</v>
      </c>
    </row>
    <row r="11" spans="1:4" x14ac:dyDescent="0.2">
      <c r="A11" s="42" t="s">
        <v>13</v>
      </c>
      <c r="B11" s="34" t="s">
        <v>14</v>
      </c>
    </row>
    <row r="12" spans="1:4" x14ac:dyDescent="0.2">
      <c r="A12" s="42" t="s">
        <v>15</v>
      </c>
      <c r="B12" s="34" t="s">
        <v>16</v>
      </c>
    </row>
    <row r="13" spans="1:4" x14ac:dyDescent="0.2">
      <c r="A13" s="42" t="s">
        <v>17</v>
      </c>
      <c r="B13" s="34" t="s">
        <v>18</v>
      </c>
    </row>
    <row r="14" spans="1:4" x14ac:dyDescent="0.2">
      <c r="A14" s="42" t="s">
        <v>19</v>
      </c>
      <c r="B14" s="34" t="s">
        <v>20</v>
      </c>
    </row>
    <row r="15" spans="1:4" ht="12" thickBot="1" x14ac:dyDescent="0.25">
      <c r="A15" s="35"/>
      <c r="B15" s="36"/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12" sqref="C1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">
        <v>153</v>
      </c>
      <c r="C1" s="76"/>
      <c r="D1" s="76"/>
      <c r="E1" s="38" t="s">
        <v>0</v>
      </c>
      <c r="F1" s="39">
        <f>'Notas de Disciplina Financiera'!D1</f>
        <v>2025</v>
      </c>
    </row>
    <row r="2" spans="1:6" x14ac:dyDescent="0.2">
      <c r="B2" s="76" t="s">
        <v>1</v>
      </c>
      <c r="C2" s="76"/>
      <c r="D2" s="76"/>
      <c r="E2" s="38" t="s">
        <v>2</v>
      </c>
      <c r="F2" s="39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30 de Junio del 2025</v>
      </c>
      <c r="C3" s="76"/>
      <c r="D3" s="76"/>
      <c r="E3" s="38" t="s">
        <v>4</v>
      </c>
      <c r="F3" s="39">
        <f>'Notas de Disciplina Financiera'!D3</f>
        <v>2</v>
      </c>
    </row>
    <row r="5" spans="1:6" x14ac:dyDescent="0.2">
      <c r="B5" s="41"/>
      <c r="C5" s="41" t="s">
        <v>10</v>
      </c>
    </row>
    <row r="7" spans="1:6" x14ac:dyDescent="0.2">
      <c r="B7" s="1" t="s">
        <v>21</v>
      </c>
    </row>
    <row r="8" spans="1:6" x14ac:dyDescent="0.2">
      <c r="B8" s="43" t="s">
        <v>22</v>
      </c>
    </row>
    <row r="9" spans="1:6" x14ac:dyDescent="0.2">
      <c r="A9" s="40"/>
    </row>
    <row r="12" spans="1:6" x14ac:dyDescent="0.2">
      <c r="C12" s="1" t="s">
        <v>152</v>
      </c>
    </row>
    <row r="16" spans="1:6" x14ac:dyDescent="0.2">
      <c r="C16" s="68" t="s">
        <v>23</v>
      </c>
    </row>
    <row r="17" spans="3:3" x14ac:dyDescent="0.2">
      <c r="C17" s="67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6"/>
  <sheetViews>
    <sheetView showGridLines="0" topLeftCell="A10" zoomScaleNormal="100" workbookViewId="0">
      <selection activeCell="L29" sqref="L29"/>
    </sheetView>
  </sheetViews>
  <sheetFormatPr baseColWidth="10" defaultColWidth="12" defaultRowHeight="11.25" x14ac:dyDescent="0.2"/>
  <cols>
    <col min="1" max="1" width="2.6640625" style="1" customWidth="1"/>
    <col min="2" max="2" width="55.83203125" style="1" customWidth="1"/>
    <col min="3" max="3" width="18" style="1" bestFit="1" customWidth="1"/>
    <col min="4" max="4" width="13.6640625" style="1" bestFit="1" customWidth="1"/>
    <col min="5" max="5" width="13" style="1" bestFit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0" width="12.6640625" style="1" bestFit="1" customWidth="1"/>
    <col min="11" max="16384" width="12" style="1"/>
  </cols>
  <sheetData>
    <row r="1" spans="1:10" x14ac:dyDescent="0.2">
      <c r="B1" s="76" t="s">
        <v>153</v>
      </c>
      <c r="C1" s="76"/>
      <c r="D1" s="76"/>
      <c r="E1" s="38" t="s">
        <v>0</v>
      </c>
      <c r="F1" s="39">
        <f>'Notas de Disciplina Financiera'!D1</f>
        <v>2025</v>
      </c>
    </row>
    <row r="2" spans="1:10" x14ac:dyDescent="0.2">
      <c r="B2" s="76" t="s">
        <v>1</v>
      </c>
      <c r="C2" s="76"/>
      <c r="D2" s="76"/>
      <c r="E2" s="38" t="s">
        <v>2</v>
      </c>
      <c r="F2" s="39" t="str">
        <f>'Notas de Disciplina Financiera'!D2</f>
        <v>Trimestral</v>
      </c>
    </row>
    <row r="3" spans="1:10" x14ac:dyDescent="0.2">
      <c r="B3" s="76" t="str">
        <f>'Notas de Disciplina Financiera'!A3</f>
        <v>Correspondiente del 01 de Enero al 30 de Junio del 2025</v>
      </c>
      <c r="C3" s="76"/>
      <c r="D3" s="76"/>
      <c r="E3" s="38" t="s">
        <v>4</v>
      </c>
      <c r="F3" s="39">
        <f>'Notas de Disciplina Financiera'!D3</f>
        <v>2</v>
      </c>
    </row>
    <row r="5" spans="1:10" x14ac:dyDescent="0.2">
      <c r="B5" s="41" t="s">
        <v>25</v>
      </c>
    </row>
    <row r="6" spans="1:10" x14ac:dyDescent="0.2">
      <c r="B6" s="82" t="s">
        <v>153</v>
      </c>
      <c r="C6" s="82"/>
      <c r="D6" s="82"/>
      <c r="E6" s="82"/>
      <c r="F6" s="82"/>
      <c r="G6" s="82"/>
      <c r="H6" s="82"/>
      <c r="I6" s="82"/>
    </row>
    <row r="7" spans="1:10" x14ac:dyDescent="0.2">
      <c r="B7" s="77" t="s">
        <v>26</v>
      </c>
      <c r="C7" s="77"/>
      <c r="D7" s="77"/>
      <c r="E7" s="77"/>
      <c r="F7" s="77"/>
      <c r="G7" s="77"/>
      <c r="H7" s="77"/>
      <c r="I7" s="77"/>
    </row>
    <row r="8" spans="1:10" x14ac:dyDescent="0.2">
      <c r="B8" s="77" t="s">
        <v>27</v>
      </c>
      <c r="C8" s="77"/>
      <c r="D8" s="77"/>
      <c r="E8" s="77"/>
      <c r="F8" s="77"/>
      <c r="G8" s="77"/>
      <c r="H8" s="77"/>
      <c r="I8" s="77"/>
    </row>
    <row r="9" spans="1:10" x14ac:dyDescent="0.2">
      <c r="B9" s="77" t="str">
        <f>B3</f>
        <v>Correspondiente del 01 de Enero al 30 de Junio del 2025</v>
      </c>
      <c r="C9" s="77"/>
      <c r="D9" s="77"/>
      <c r="E9" s="77"/>
      <c r="F9" s="77"/>
      <c r="G9" s="77"/>
      <c r="H9" s="77"/>
      <c r="I9" s="77"/>
    </row>
    <row r="10" spans="1:10" x14ac:dyDescent="0.2">
      <c r="B10" s="78" t="s">
        <v>28</v>
      </c>
      <c r="C10" s="78"/>
      <c r="D10" s="78"/>
      <c r="E10" s="78"/>
      <c r="F10" s="78"/>
      <c r="G10" s="78"/>
      <c r="H10" s="78"/>
      <c r="I10" s="78"/>
    </row>
    <row r="11" spans="1:10" x14ac:dyDescent="0.2">
      <c r="B11" s="9"/>
      <c r="C11" s="9"/>
      <c r="D11" s="79" t="s">
        <v>29</v>
      </c>
      <c r="E11" s="80"/>
      <c r="F11" s="80"/>
      <c r="G11" s="80"/>
      <c r="H11" s="81"/>
      <c r="I11" s="9"/>
    </row>
    <row r="12" spans="1:10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10" x14ac:dyDescent="0.2">
      <c r="A13" s="40"/>
      <c r="B13" s="13" t="s">
        <v>38</v>
      </c>
      <c r="C13" s="3">
        <f>+C14+C22+C32+C42+C52+C62+C66+C74+C78</f>
        <v>23478809.73</v>
      </c>
      <c r="D13" s="3">
        <f t="shared" ref="D13:H13" si="0">+D14+D22+D32+D42+D52+D62+D66+D74+D78</f>
        <v>15166622.529999999</v>
      </c>
      <c r="E13" s="3">
        <f t="shared" si="0"/>
        <v>0</v>
      </c>
      <c r="F13" s="3">
        <f t="shared" si="0"/>
        <v>2698830</v>
      </c>
      <c r="G13" s="3">
        <f t="shared" si="0"/>
        <v>-2698830</v>
      </c>
      <c r="H13" s="3">
        <f t="shared" si="0"/>
        <v>15166622.529999999</v>
      </c>
      <c r="I13" s="3">
        <f t="shared" ref="I13" si="1">+I14+I22+I32+I42+I52+I62+I66+I74+I78</f>
        <v>38645432.259999998</v>
      </c>
      <c r="J13" s="73"/>
    </row>
    <row r="14" spans="1:10" x14ac:dyDescent="0.2">
      <c r="B14" s="17" t="s">
        <v>39</v>
      </c>
      <c r="C14" s="3">
        <f>SUM(C15:C21)</f>
        <v>0</v>
      </c>
      <c r="D14" s="3">
        <f t="shared" ref="D14:G14" si="2">SUM(D15:D21)</f>
        <v>900000</v>
      </c>
      <c r="E14" s="3">
        <f t="shared" si="2"/>
        <v>0</v>
      </c>
      <c r="F14" s="3">
        <f t="shared" si="2"/>
        <v>0</v>
      </c>
      <c r="G14" s="3">
        <f t="shared" si="2"/>
        <v>0</v>
      </c>
      <c r="H14" s="3">
        <f t="shared" ref="H14" si="3">SUM(H15:H21)</f>
        <v>900000</v>
      </c>
      <c r="I14" s="3">
        <f t="shared" ref="I14" si="4">SUM(I15:I21)</f>
        <v>900000</v>
      </c>
    </row>
    <row r="15" spans="1:10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f t="shared" ref="H15:H77" si="5">SUM(D15:G15)</f>
        <v>0</v>
      </c>
      <c r="I15" s="4">
        <f t="shared" ref="I15:I77" si="6">+C15+H15</f>
        <v>0</v>
      </c>
    </row>
    <row r="16" spans="1:10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si="5"/>
        <v>0</v>
      </c>
      <c r="I16" s="4">
        <f t="shared" si="6"/>
        <v>0</v>
      </c>
    </row>
    <row r="17" spans="2:14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f t="shared" si="5"/>
        <v>0</v>
      </c>
      <c r="I17" s="4">
        <f t="shared" si="6"/>
        <v>0</v>
      </c>
    </row>
    <row r="18" spans="2:14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5"/>
        <v>0</v>
      </c>
      <c r="I18" s="4">
        <f t="shared" si="6"/>
        <v>0</v>
      </c>
    </row>
    <row r="19" spans="2:14" x14ac:dyDescent="0.2">
      <c r="B19" s="16" t="s">
        <v>44</v>
      </c>
      <c r="C19" s="4">
        <v>0</v>
      </c>
      <c r="D19" s="4">
        <v>900000</v>
      </c>
      <c r="E19" s="4">
        <v>0</v>
      </c>
      <c r="F19" s="4">
        <v>0</v>
      </c>
      <c r="G19" s="4">
        <v>0</v>
      </c>
      <c r="H19" s="4">
        <f t="shared" si="5"/>
        <v>900000</v>
      </c>
      <c r="I19" s="4">
        <f t="shared" si="6"/>
        <v>900000</v>
      </c>
    </row>
    <row r="20" spans="2:14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5"/>
        <v>0</v>
      </c>
      <c r="I20" s="4">
        <f t="shared" si="6"/>
        <v>0</v>
      </c>
    </row>
    <row r="21" spans="2:14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5"/>
        <v>0</v>
      </c>
      <c r="I21" s="4">
        <f t="shared" si="6"/>
        <v>0</v>
      </c>
      <c r="N21" s="73"/>
    </row>
    <row r="22" spans="2:14" x14ac:dyDescent="0.2">
      <c r="B22" s="17" t="s">
        <v>47</v>
      </c>
      <c r="C22" s="3">
        <f>SUM(C23:C31)</f>
        <v>5389991.2299999995</v>
      </c>
      <c r="D22" s="3">
        <f t="shared" ref="D22:G22" si="7">SUM(D23:D31)</f>
        <v>0</v>
      </c>
      <c r="E22" s="3">
        <f t="shared" si="7"/>
        <v>0</v>
      </c>
      <c r="F22" s="3">
        <f>SUM(F23:F31)</f>
        <v>716500</v>
      </c>
      <c r="G22" s="3">
        <f t="shared" si="7"/>
        <v>-170847.89</v>
      </c>
      <c r="H22" s="3">
        <f t="shared" ref="H22" si="8">SUM(H23:H31)</f>
        <v>545652.11</v>
      </c>
      <c r="I22" s="3">
        <f>SUM(I23:I31)</f>
        <v>5935643.3399999999</v>
      </c>
      <c r="N22" s="73"/>
    </row>
    <row r="23" spans="2:14" x14ac:dyDescent="0.2">
      <c r="B23" s="16" t="s">
        <v>48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f t="shared" si="5"/>
        <v>0</v>
      </c>
      <c r="I23" s="4">
        <f t="shared" si="6"/>
        <v>0</v>
      </c>
      <c r="N23" s="73"/>
    </row>
    <row r="24" spans="2:14" x14ac:dyDescent="0.2">
      <c r="B24" s="16" t="s">
        <v>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0</v>
      </c>
      <c r="N24" s="73"/>
    </row>
    <row r="25" spans="2:14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0</v>
      </c>
      <c r="K25" s="69"/>
      <c r="L25" s="69"/>
      <c r="M25" s="69"/>
    </row>
    <row r="26" spans="2:14" x14ac:dyDescent="0.2">
      <c r="B26" s="16" t="s">
        <v>51</v>
      </c>
      <c r="C26" s="4">
        <v>1543115.48</v>
      </c>
      <c r="D26" s="4">
        <v>0</v>
      </c>
      <c r="E26" s="4">
        <v>0</v>
      </c>
      <c r="F26" s="4">
        <v>621000</v>
      </c>
      <c r="G26" s="4">
        <v>-12200</v>
      </c>
      <c r="H26" s="4">
        <f t="shared" si="5"/>
        <v>608800</v>
      </c>
      <c r="I26" s="94">
        <f t="shared" si="6"/>
        <v>2151915.48</v>
      </c>
      <c r="K26" s="69"/>
      <c r="L26" s="69"/>
      <c r="M26" s="69"/>
    </row>
    <row r="27" spans="2:14" x14ac:dyDescent="0.2">
      <c r="B27" s="16" t="s">
        <v>52</v>
      </c>
      <c r="C27" s="4">
        <v>2225483.2599999998</v>
      </c>
      <c r="D27" s="4">
        <v>0</v>
      </c>
      <c r="E27" s="4">
        <v>0</v>
      </c>
      <c r="F27" s="4">
        <v>50000</v>
      </c>
      <c r="G27" s="4">
        <v>0</v>
      </c>
      <c r="H27" s="4">
        <f t="shared" si="5"/>
        <v>50000</v>
      </c>
      <c r="I27" s="94">
        <f t="shared" si="6"/>
        <v>2275483.2599999998</v>
      </c>
    </row>
    <row r="28" spans="2:14" x14ac:dyDescent="0.2">
      <c r="B28" s="16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6"/>
        <v>0</v>
      </c>
    </row>
    <row r="29" spans="2:14" x14ac:dyDescent="0.2">
      <c r="B29" s="16" t="s">
        <v>54</v>
      </c>
      <c r="C29" s="4">
        <v>538750.77</v>
      </c>
      <c r="D29" s="4">
        <v>0</v>
      </c>
      <c r="E29" s="4">
        <v>0</v>
      </c>
      <c r="F29" s="4">
        <v>12000</v>
      </c>
      <c r="G29" s="4">
        <v>0</v>
      </c>
      <c r="H29" s="4">
        <f t="shared" si="5"/>
        <v>12000</v>
      </c>
      <c r="I29" s="94">
        <f t="shared" si="6"/>
        <v>550750.77</v>
      </c>
    </row>
    <row r="30" spans="2:14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14" x14ac:dyDescent="0.2">
      <c r="B31" s="16" t="s">
        <v>56</v>
      </c>
      <c r="C31" s="4">
        <v>1082641.72</v>
      </c>
      <c r="D31" s="4">
        <v>0</v>
      </c>
      <c r="E31" s="4">
        <v>0</v>
      </c>
      <c r="F31" s="4">
        <v>33500</v>
      </c>
      <c r="G31" s="4">
        <v>-158647.89000000001</v>
      </c>
      <c r="H31" s="4">
        <f t="shared" si="5"/>
        <v>-125147.89000000001</v>
      </c>
      <c r="I31" s="94">
        <f t="shared" si="6"/>
        <v>957493.83</v>
      </c>
    </row>
    <row r="32" spans="2:14" x14ac:dyDescent="0.2">
      <c r="B32" s="17" t="s">
        <v>57</v>
      </c>
      <c r="C32" s="3">
        <f>SUM(C33:C41)</f>
        <v>17217939.710000001</v>
      </c>
      <c r="D32" s="3">
        <f t="shared" ref="D32:G32" si="9">SUM(D33:D41)</f>
        <v>7685278.9500000002</v>
      </c>
      <c r="E32" s="3">
        <f t="shared" si="9"/>
        <v>0</v>
      </c>
      <c r="F32" s="3">
        <f t="shared" si="9"/>
        <v>1962330</v>
      </c>
      <c r="G32" s="3">
        <f t="shared" si="9"/>
        <v>-1651952.1099999999</v>
      </c>
      <c r="H32" s="3">
        <f t="shared" ref="H32" si="10">SUM(H33:H41)</f>
        <v>7995656.8399999999</v>
      </c>
      <c r="I32" s="95">
        <f t="shared" ref="I32" si="11">SUM(I33:I41)</f>
        <v>25213596.549999997</v>
      </c>
    </row>
    <row r="33" spans="2:9" x14ac:dyDescent="0.2">
      <c r="B33" s="16" t="s">
        <v>58</v>
      </c>
      <c r="C33" s="72">
        <v>7346063.3799999999</v>
      </c>
      <c r="D33" s="4">
        <v>5685278.9500000002</v>
      </c>
      <c r="E33" s="4">
        <v>0</v>
      </c>
      <c r="F33" s="4">
        <v>0</v>
      </c>
      <c r="G33" s="4">
        <v>-662852.11</v>
      </c>
      <c r="H33" s="4">
        <f t="shared" si="5"/>
        <v>5022426.84</v>
      </c>
      <c r="I33" s="94">
        <f t="shared" si="6"/>
        <v>12368490.219999999</v>
      </c>
    </row>
    <row r="34" spans="2:9" x14ac:dyDescent="0.2">
      <c r="B34" s="16" t="s">
        <v>59</v>
      </c>
      <c r="C34" s="72">
        <v>351685.45</v>
      </c>
      <c r="D34" s="4">
        <v>0</v>
      </c>
      <c r="E34" s="4">
        <v>0</v>
      </c>
      <c r="F34" s="4">
        <v>1007330</v>
      </c>
      <c r="G34" s="4">
        <v>-7000</v>
      </c>
      <c r="H34" s="4">
        <f t="shared" si="5"/>
        <v>1000330</v>
      </c>
      <c r="I34" s="94">
        <f t="shared" si="6"/>
        <v>1352015.45</v>
      </c>
    </row>
    <row r="35" spans="2:9" x14ac:dyDescent="0.2">
      <c r="B35" s="16" t="s">
        <v>60</v>
      </c>
      <c r="C35" s="72">
        <v>2269205.7000000002</v>
      </c>
      <c r="D35" s="4">
        <v>2000000</v>
      </c>
      <c r="E35" s="4">
        <v>0</v>
      </c>
      <c r="F35" s="4">
        <v>230000</v>
      </c>
      <c r="G35" s="4">
        <v>-547100</v>
      </c>
      <c r="H35" s="4">
        <f t="shared" si="5"/>
        <v>1682900</v>
      </c>
      <c r="I35" s="94">
        <f t="shared" si="6"/>
        <v>3952105.7</v>
      </c>
    </row>
    <row r="36" spans="2:9" x14ac:dyDescent="0.2">
      <c r="B36" s="16" t="s">
        <v>61</v>
      </c>
      <c r="C36" s="72">
        <v>629113.69999999995</v>
      </c>
      <c r="D36" s="4">
        <v>0</v>
      </c>
      <c r="E36" s="4">
        <v>0</v>
      </c>
      <c r="F36" s="4">
        <v>200000</v>
      </c>
      <c r="G36" s="4">
        <v>0</v>
      </c>
      <c r="H36" s="4">
        <f t="shared" si="5"/>
        <v>200000</v>
      </c>
      <c r="I36" s="94">
        <f t="shared" si="6"/>
        <v>829113.7</v>
      </c>
    </row>
    <row r="37" spans="2:9" x14ac:dyDescent="0.2">
      <c r="B37" s="16" t="s">
        <v>62</v>
      </c>
      <c r="C37" s="72">
        <v>513693.56</v>
      </c>
      <c r="D37" s="4">
        <v>0</v>
      </c>
      <c r="E37" s="4">
        <v>0</v>
      </c>
      <c r="F37" s="4">
        <v>505000</v>
      </c>
      <c r="G37" s="4">
        <v>-15000</v>
      </c>
      <c r="H37" s="4">
        <f t="shared" si="5"/>
        <v>490000</v>
      </c>
      <c r="I37" s="94">
        <f t="shared" si="6"/>
        <v>1003693.56</v>
      </c>
    </row>
    <row r="38" spans="2:9" x14ac:dyDescent="0.2">
      <c r="B38" s="16" t="s">
        <v>63</v>
      </c>
      <c r="C38" s="72">
        <v>111818.18</v>
      </c>
      <c r="D38" s="4">
        <v>0</v>
      </c>
      <c r="E38" s="4">
        <v>0</v>
      </c>
      <c r="F38" s="4">
        <v>20000</v>
      </c>
      <c r="G38" s="4">
        <v>0</v>
      </c>
      <c r="H38" s="4">
        <f t="shared" si="5"/>
        <v>20000</v>
      </c>
      <c r="I38" s="94">
        <f t="shared" si="6"/>
        <v>131818.18</v>
      </c>
    </row>
    <row r="39" spans="2:9" x14ac:dyDescent="0.2">
      <c r="B39" s="16" t="s">
        <v>64</v>
      </c>
      <c r="C39" s="72">
        <v>443713.44</v>
      </c>
      <c r="D39" s="4">
        <v>0</v>
      </c>
      <c r="E39" s="4">
        <v>0</v>
      </c>
      <c r="F39" s="4">
        <v>0</v>
      </c>
      <c r="G39" s="4">
        <v>-110000</v>
      </c>
      <c r="H39" s="4">
        <f t="shared" si="5"/>
        <v>-110000</v>
      </c>
      <c r="I39" s="94">
        <f t="shared" si="6"/>
        <v>333713.44</v>
      </c>
    </row>
    <row r="40" spans="2:9" x14ac:dyDescent="0.2">
      <c r="B40" s="16" t="s">
        <v>65</v>
      </c>
      <c r="C40" s="72">
        <v>0</v>
      </c>
      <c r="D40" s="4">
        <v>0</v>
      </c>
      <c r="E40" s="4">
        <v>0</v>
      </c>
      <c r="F40" s="4">
        <v>0</v>
      </c>
      <c r="G40" s="4">
        <v>0</v>
      </c>
      <c r="H40" s="4">
        <f t="shared" si="5"/>
        <v>0</v>
      </c>
      <c r="I40" s="4">
        <f t="shared" si="6"/>
        <v>0</v>
      </c>
    </row>
    <row r="41" spans="2:9" x14ac:dyDescent="0.2">
      <c r="B41" s="16" t="s">
        <v>66</v>
      </c>
      <c r="C41" s="72">
        <v>5552646.2999999998</v>
      </c>
      <c r="D41" s="4">
        <v>0</v>
      </c>
      <c r="E41" s="4">
        <v>0</v>
      </c>
      <c r="F41" s="4">
        <v>0</v>
      </c>
      <c r="G41" s="4">
        <v>-310000</v>
      </c>
      <c r="H41" s="4">
        <f t="shared" si="5"/>
        <v>-310000</v>
      </c>
      <c r="I41" s="94">
        <f t="shared" si="6"/>
        <v>5242646.3</v>
      </c>
    </row>
    <row r="42" spans="2:9" x14ac:dyDescent="0.2">
      <c r="B42" s="17" t="s">
        <v>67</v>
      </c>
      <c r="C42" s="3">
        <f>SUM(C43:C51)</f>
        <v>0</v>
      </c>
      <c r="D42" s="3">
        <f t="shared" ref="D42:G42" si="12">SUM(D43:D51)</f>
        <v>0</v>
      </c>
      <c r="E42" s="3">
        <f t="shared" si="12"/>
        <v>0</v>
      </c>
      <c r="F42" s="3">
        <f t="shared" si="12"/>
        <v>0</v>
      </c>
      <c r="G42" s="3">
        <f t="shared" si="12"/>
        <v>0</v>
      </c>
      <c r="H42" s="3">
        <f t="shared" ref="H42" si="13">SUM(H43:H51)</f>
        <v>0</v>
      </c>
      <c r="I42" s="3">
        <f t="shared" ref="I42" si="14">SUM(I43:I51)</f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5"/>
        <v>0</v>
      </c>
      <c r="I43" s="4">
        <f t="shared" si="6"/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5"/>
        <v>0</v>
      </c>
      <c r="I44" s="4">
        <f t="shared" si="6"/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5"/>
        <v>0</v>
      </c>
      <c r="I45" s="4">
        <f t="shared" si="6"/>
        <v>0</v>
      </c>
    </row>
    <row r="46" spans="2:9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f t="shared" si="5"/>
        <v>0</v>
      </c>
      <c r="I46" s="4">
        <f t="shared" si="6"/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5"/>
        <v>0</v>
      </c>
      <c r="I47" s="4">
        <f t="shared" si="6"/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5"/>
        <v>0</v>
      </c>
      <c r="I48" s="4">
        <f t="shared" si="6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5"/>
        <v>0</v>
      </c>
      <c r="I49" s="4">
        <f t="shared" si="6"/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5"/>
        <v>0</v>
      </c>
      <c r="I50" s="4">
        <f t="shared" si="6"/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5"/>
        <v>0</v>
      </c>
      <c r="I51" s="4">
        <f t="shared" si="6"/>
        <v>0</v>
      </c>
    </row>
    <row r="52" spans="2:9" x14ac:dyDescent="0.2">
      <c r="B52" s="17" t="s">
        <v>77</v>
      </c>
      <c r="C52" s="3">
        <f>SUM(C53:C61)</f>
        <v>870878.79</v>
      </c>
      <c r="D52" s="3">
        <f t="shared" ref="D52:G52" si="15">SUM(D53:D61)</f>
        <v>0</v>
      </c>
      <c r="E52" s="3">
        <f t="shared" si="15"/>
        <v>0</v>
      </c>
      <c r="F52" s="3">
        <f t="shared" si="15"/>
        <v>20000</v>
      </c>
      <c r="G52" s="3">
        <f t="shared" si="15"/>
        <v>-126000</v>
      </c>
      <c r="H52" s="3">
        <f t="shared" ref="H52" si="16">SUM(H53:H61)</f>
        <v>-106000</v>
      </c>
      <c r="I52" s="95">
        <f t="shared" ref="I52" si="17">SUM(I53:I61)</f>
        <v>764878.79</v>
      </c>
    </row>
    <row r="53" spans="2:9" x14ac:dyDescent="0.2">
      <c r="B53" s="16" t="s">
        <v>78</v>
      </c>
      <c r="C53" s="72">
        <v>217718.19</v>
      </c>
      <c r="D53" s="4">
        <v>0</v>
      </c>
      <c r="E53" s="4">
        <v>0</v>
      </c>
      <c r="F53" s="4">
        <v>0</v>
      </c>
      <c r="G53" s="4">
        <v>-126000</v>
      </c>
      <c r="H53" s="4">
        <f t="shared" si="5"/>
        <v>-126000</v>
      </c>
      <c r="I53" s="94">
        <f t="shared" si="6"/>
        <v>91718.19</v>
      </c>
    </row>
    <row r="54" spans="2:9" x14ac:dyDescent="0.2">
      <c r="B54" s="16" t="s">
        <v>79</v>
      </c>
      <c r="C54" s="72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5"/>
        <v>0</v>
      </c>
      <c r="I54" s="4">
        <f t="shared" si="6"/>
        <v>0</v>
      </c>
    </row>
    <row r="55" spans="2:9" x14ac:dyDescent="0.2">
      <c r="B55" s="16" t="s">
        <v>80</v>
      </c>
      <c r="C55" s="72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5"/>
        <v>0</v>
      </c>
      <c r="I55" s="4">
        <f t="shared" si="6"/>
        <v>0</v>
      </c>
    </row>
    <row r="56" spans="2:9" x14ac:dyDescent="0.2">
      <c r="B56" s="16" t="s">
        <v>81</v>
      </c>
      <c r="C56" s="72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5"/>
        <v>0</v>
      </c>
      <c r="I56" s="4">
        <f t="shared" si="6"/>
        <v>0</v>
      </c>
    </row>
    <row r="57" spans="2:9" x14ac:dyDescent="0.2">
      <c r="B57" s="16" t="s">
        <v>82</v>
      </c>
      <c r="C57" s="72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5"/>
        <v>0</v>
      </c>
      <c r="I57" s="4">
        <f t="shared" si="6"/>
        <v>0</v>
      </c>
    </row>
    <row r="58" spans="2:9" x14ac:dyDescent="0.2">
      <c r="B58" s="16" t="s">
        <v>83</v>
      </c>
      <c r="C58" s="72">
        <v>653160.6</v>
      </c>
      <c r="D58" s="4">
        <v>0</v>
      </c>
      <c r="E58" s="4">
        <v>0</v>
      </c>
      <c r="F58" s="4">
        <v>20000</v>
      </c>
      <c r="G58" s="4">
        <v>0</v>
      </c>
      <c r="H58" s="4">
        <f t="shared" si="5"/>
        <v>20000</v>
      </c>
      <c r="I58" s="94">
        <f t="shared" si="6"/>
        <v>673160.6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5"/>
        <v>0</v>
      </c>
      <c r="I59" s="4">
        <f t="shared" si="6"/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5"/>
        <v>0</v>
      </c>
      <c r="I60" s="4">
        <f t="shared" si="6"/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5"/>
        <v>0</v>
      </c>
      <c r="I61" s="4">
        <f t="shared" si="6"/>
        <v>0</v>
      </c>
    </row>
    <row r="62" spans="2:9" x14ac:dyDescent="0.2">
      <c r="B62" s="17" t="s">
        <v>87</v>
      </c>
      <c r="C62" s="3">
        <f>SUM(C63:C65)</f>
        <v>0</v>
      </c>
      <c r="D62" s="3">
        <f t="shared" ref="D62:G62" si="18">SUM(D63:D65)</f>
        <v>6581343.5800000001</v>
      </c>
      <c r="E62" s="3">
        <f t="shared" si="18"/>
        <v>0</v>
      </c>
      <c r="F62" s="3">
        <f t="shared" si="18"/>
        <v>0</v>
      </c>
      <c r="G62" s="3">
        <f t="shared" si="18"/>
        <v>-750030</v>
      </c>
      <c r="H62" s="3">
        <f t="shared" ref="H62" si="19">SUM(H63:H65)</f>
        <v>5831313.5800000001</v>
      </c>
      <c r="I62" s="95">
        <f t="shared" ref="I62" si="20">SUM(I63:I65)</f>
        <v>5831313.5800000001</v>
      </c>
    </row>
    <row r="63" spans="2:9" x14ac:dyDescent="0.2">
      <c r="B63" s="16" t="s">
        <v>88</v>
      </c>
      <c r="C63" s="4">
        <v>0</v>
      </c>
      <c r="D63" s="4">
        <v>2399147.71</v>
      </c>
      <c r="E63" s="4">
        <v>0</v>
      </c>
      <c r="F63" s="4">
        <v>0</v>
      </c>
      <c r="G63" s="4">
        <v>-750030</v>
      </c>
      <c r="H63" s="4">
        <f t="shared" si="5"/>
        <v>1649117.71</v>
      </c>
      <c r="I63" s="94">
        <f t="shared" si="6"/>
        <v>1649117.71</v>
      </c>
    </row>
    <row r="64" spans="2:9" x14ac:dyDescent="0.2">
      <c r="B64" s="16" t="s">
        <v>89</v>
      </c>
      <c r="C64" s="4">
        <v>0</v>
      </c>
      <c r="D64" s="73">
        <v>4182195.87</v>
      </c>
      <c r="E64" s="4">
        <v>0</v>
      </c>
      <c r="F64" s="4">
        <v>0</v>
      </c>
      <c r="G64" s="4">
        <v>0</v>
      </c>
      <c r="H64" s="4">
        <f>SUM(D64:G64)</f>
        <v>4182195.87</v>
      </c>
      <c r="I64" s="94">
        <f t="shared" si="6"/>
        <v>4182195.87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5"/>
        <v>0</v>
      </c>
      <c r="I65" s="4">
        <f t="shared" si="6"/>
        <v>0</v>
      </c>
    </row>
    <row r="66" spans="2:9" x14ac:dyDescent="0.2">
      <c r="B66" s="17" t="s">
        <v>91</v>
      </c>
      <c r="C66" s="3">
        <f>SUM(C67:C73)</f>
        <v>0</v>
      </c>
      <c r="D66" s="3">
        <f t="shared" ref="D66:G66" si="21">SUM(D67:D73)</f>
        <v>0</v>
      </c>
      <c r="E66" s="3">
        <f t="shared" si="21"/>
        <v>0</v>
      </c>
      <c r="F66" s="3">
        <f t="shared" si="21"/>
        <v>0</v>
      </c>
      <c r="G66" s="3">
        <f t="shared" si="21"/>
        <v>0</v>
      </c>
      <c r="H66" s="3">
        <f t="shared" ref="H66" si="22">SUM(H67:H73)</f>
        <v>0</v>
      </c>
      <c r="I66" s="3">
        <f t="shared" ref="I66" si="23">SUM(I67:I73)</f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5"/>
        <v>0</v>
      </c>
      <c r="I67" s="4">
        <f t="shared" si="6"/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5"/>
        <v>0</v>
      </c>
      <c r="I68" s="4">
        <f t="shared" si="6"/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5"/>
        <v>0</v>
      </c>
      <c r="I69" s="4">
        <f t="shared" si="6"/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5"/>
        <v>0</v>
      </c>
      <c r="I70" s="4">
        <f t="shared" si="6"/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5"/>
        <v>0</v>
      </c>
      <c r="I71" s="4">
        <f t="shared" si="6"/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5"/>
        <v>0</v>
      </c>
      <c r="I72" s="4">
        <f t="shared" si="6"/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5"/>
        <v>0</v>
      </c>
      <c r="I73" s="4">
        <f t="shared" si="6"/>
        <v>0</v>
      </c>
    </row>
    <row r="74" spans="2:9" x14ac:dyDescent="0.2">
      <c r="B74" s="17" t="s">
        <v>99</v>
      </c>
      <c r="C74" s="3">
        <f>SUM(C75:C77)</f>
        <v>0</v>
      </c>
      <c r="D74" s="3">
        <f t="shared" ref="D74:G74" si="24">SUM(D75:D77)</f>
        <v>0</v>
      </c>
      <c r="E74" s="3">
        <f t="shared" si="24"/>
        <v>0</v>
      </c>
      <c r="F74" s="3">
        <f t="shared" si="24"/>
        <v>0</v>
      </c>
      <c r="G74" s="3">
        <f t="shared" si="24"/>
        <v>0</v>
      </c>
      <c r="H74" s="3">
        <f t="shared" ref="H74" si="25">SUM(H75:H77)</f>
        <v>0</v>
      </c>
      <c r="I74" s="3">
        <f t="shared" ref="I74" si="26">SUM(I75:I77)</f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si="5"/>
        <v>0</v>
      </c>
      <c r="I75" s="4">
        <f t="shared" si="6"/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5"/>
        <v>0</v>
      </c>
      <c r="I76" s="4">
        <f t="shared" si="6"/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5"/>
        <v>0</v>
      </c>
      <c r="I77" s="4">
        <f t="shared" si="6"/>
        <v>0</v>
      </c>
    </row>
    <row r="78" spans="2:9" x14ac:dyDescent="0.2">
      <c r="B78" s="17" t="s">
        <v>103</v>
      </c>
      <c r="C78" s="3">
        <f>SUM(C79:C85)</f>
        <v>0</v>
      </c>
      <c r="D78" s="3">
        <f t="shared" ref="D78:G78" si="27">SUM(D79:D85)</f>
        <v>0</v>
      </c>
      <c r="E78" s="3">
        <f t="shared" si="27"/>
        <v>0</v>
      </c>
      <c r="F78" s="3">
        <f t="shared" si="27"/>
        <v>0</v>
      </c>
      <c r="G78" s="3">
        <f t="shared" si="27"/>
        <v>0</v>
      </c>
      <c r="H78" s="3">
        <f t="shared" ref="H78" si="28">SUM(H79:H85)</f>
        <v>0</v>
      </c>
      <c r="I78" s="3">
        <f t="shared" ref="I78" si="29">SUM(I79:I85)</f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30">SUM(D79:G79)</f>
        <v>0</v>
      </c>
      <c r="I79" s="4">
        <f t="shared" ref="I79:I85" si="31">+C79+H79</f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30"/>
        <v>0</v>
      </c>
      <c r="I80" s="4">
        <f t="shared" si="31"/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30"/>
        <v>0</v>
      </c>
      <c r="I81" s="4">
        <f t="shared" si="31"/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30"/>
        <v>0</v>
      </c>
      <c r="I82" s="4">
        <f t="shared" si="31"/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30"/>
        <v>0</v>
      </c>
      <c r="I83" s="4">
        <f t="shared" si="31"/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30"/>
        <v>0</v>
      </c>
      <c r="I84" s="4">
        <f t="shared" si="31"/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30"/>
        <v>0</v>
      </c>
      <c r="I85" s="4">
        <f t="shared" si="31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+C88+C96+C106+C116+C126+C136+C140+C148+C152</f>
        <v>0</v>
      </c>
      <c r="D87" s="3">
        <f t="shared" ref="D87:I87" si="32">+D88+D96+D106+D116+D126+D136+D140+D148+D152</f>
        <v>0</v>
      </c>
      <c r="E87" s="3">
        <f t="shared" si="32"/>
        <v>0</v>
      </c>
      <c r="F87" s="3">
        <f t="shared" si="32"/>
        <v>0</v>
      </c>
      <c r="G87" s="3">
        <f t="shared" si="32"/>
        <v>0</v>
      </c>
      <c r="H87" s="3">
        <f t="shared" si="32"/>
        <v>0</v>
      </c>
      <c r="I87" s="3">
        <f t="shared" si="32"/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f>SUM(C127:C135)</f>
        <v>0</v>
      </c>
      <c r="D126" s="3">
        <f t="shared" ref="D126:I126" si="33">SUM(D127:D135)</f>
        <v>0</v>
      </c>
      <c r="E126" s="3">
        <f t="shared" si="33"/>
        <v>0</v>
      </c>
      <c r="F126" s="3">
        <f t="shared" si="33"/>
        <v>0</v>
      </c>
      <c r="G126" s="3">
        <f t="shared" si="33"/>
        <v>0</v>
      </c>
      <c r="H126" s="3">
        <f t="shared" si="33"/>
        <v>0</v>
      </c>
      <c r="I126" s="3">
        <f t="shared" si="33"/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+C13+C87</f>
        <v>23478809.73</v>
      </c>
      <c r="D161" s="6">
        <f t="shared" ref="D161:I161" si="34">+D13+D87</f>
        <v>15166622.529999999</v>
      </c>
      <c r="E161" s="6">
        <f t="shared" si="34"/>
        <v>0</v>
      </c>
      <c r="F161" s="6">
        <f t="shared" si="34"/>
        <v>2698830</v>
      </c>
      <c r="G161" s="6">
        <f t="shared" si="34"/>
        <v>-2698830</v>
      </c>
      <c r="H161" s="6">
        <f t="shared" si="34"/>
        <v>15166622.529999999</v>
      </c>
      <c r="I161" s="6">
        <f t="shared" si="34"/>
        <v>38645432.259999998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x14ac:dyDescent="0.2">
      <c r="B164" s="1" t="s">
        <v>149</v>
      </c>
    </row>
    <row r="165" spans="2:9" x14ac:dyDescent="0.2">
      <c r="B165" s="1" t="s">
        <v>150</v>
      </c>
    </row>
    <row r="166" spans="2:9" x14ac:dyDescent="0.2">
      <c r="B166" s="1" t="s">
        <v>151</v>
      </c>
    </row>
  </sheetData>
  <protectedRanges>
    <protectedRange sqref="C87:I87 C13:I13" name="Rango1_2"/>
  </protectedRanges>
  <autoFilter ref="B5:I85"/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>
      <selection activeCell="H25" sqref="H2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">
        <v>153</v>
      </c>
      <c r="C1" s="76"/>
      <c r="D1" s="76"/>
      <c r="E1" s="38" t="s">
        <v>0</v>
      </c>
      <c r="F1" s="39">
        <f>'Notas de Disciplina Financiera'!D1</f>
        <v>2025</v>
      </c>
    </row>
    <row r="2" spans="1:6" x14ac:dyDescent="0.2">
      <c r="B2" s="76" t="s">
        <v>1</v>
      </c>
      <c r="C2" s="76"/>
      <c r="D2" s="76"/>
      <c r="E2" s="38" t="s">
        <v>2</v>
      </c>
      <c r="F2" s="39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30 de Junio del 2025</v>
      </c>
      <c r="C3" s="76"/>
      <c r="D3" s="76"/>
      <c r="E3" s="38" t="s">
        <v>4</v>
      </c>
      <c r="F3" s="39">
        <f>'Notas de Disciplina Financiera'!D3</f>
        <v>2</v>
      </c>
    </row>
    <row r="5" spans="1:6" ht="12" thickBot="1" x14ac:dyDescent="0.25">
      <c r="C5" s="41" t="s">
        <v>113</v>
      </c>
    </row>
    <row r="6" spans="1:6" x14ac:dyDescent="0.2">
      <c r="B6" s="85" t="str">
        <f>B1</f>
        <v xml:space="preserve"> Junta Municipal de Agua Potable y Alcantarillado de Acámbaro, Gto.</v>
      </c>
      <c r="C6" s="86"/>
      <c r="D6" s="86"/>
      <c r="E6" s="86"/>
      <c r="F6" s="87"/>
    </row>
    <row r="7" spans="1:6" x14ac:dyDescent="0.2">
      <c r="B7" s="88" t="s">
        <v>114</v>
      </c>
      <c r="C7" s="89"/>
      <c r="D7" s="89"/>
      <c r="E7" s="89"/>
      <c r="F7" s="90"/>
    </row>
    <row r="8" spans="1:6" x14ac:dyDescent="0.2">
      <c r="B8" s="91" t="s">
        <v>115</v>
      </c>
      <c r="C8" s="92"/>
      <c r="D8" s="92"/>
      <c r="E8" s="92"/>
      <c r="F8" s="93"/>
    </row>
    <row r="9" spans="1:6" ht="22.5" x14ac:dyDescent="0.2">
      <c r="B9" s="83" t="s">
        <v>116</v>
      </c>
      <c r="C9" s="84" t="s">
        <v>117</v>
      </c>
      <c r="D9" s="65" t="s">
        <v>118</v>
      </c>
      <c r="E9" s="65" t="s">
        <v>119</v>
      </c>
      <c r="F9" s="66" t="s">
        <v>120</v>
      </c>
    </row>
    <row r="10" spans="1:6" x14ac:dyDescent="0.2">
      <c r="A10" s="40"/>
      <c r="B10" s="83"/>
      <c r="C10" s="84"/>
      <c r="D10" s="65" t="s">
        <v>121</v>
      </c>
      <c r="E10" s="65" t="s">
        <v>122</v>
      </c>
      <c r="F10" s="66" t="s">
        <v>123</v>
      </c>
    </row>
    <row r="11" spans="1:6" x14ac:dyDescent="0.2">
      <c r="B11" s="50"/>
      <c r="C11" s="51" t="s">
        <v>124</v>
      </c>
      <c r="D11" s="52">
        <f>SUM(D12:D20)</f>
        <v>0</v>
      </c>
      <c r="E11" s="52">
        <f t="shared" ref="E11:F11" si="0">SUM(E12:E20)</f>
        <v>0</v>
      </c>
      <c r="F11" s="53">
        <f t="shared" si="0"/>
        <v>0</v>
      </c>
    </row>
    <row r="12" spans="1:6" x14ac:dyDescent="0.2">
      <c r="B12" s="54">
        <v>1000</v>
      </c>
      <c r="C12" s="55" t="s">
        <v>125</v>
      </c>
      <c r="D12" s="56">
        <v>0</v>
      </c>
      <c r="E12" s="56">
        <v>0</v>
      </c>
      <c r="F12" s="57">
        <f>+D12-E12</f>
        <v>0</v>
      </c>
    </row>
    <row r="13" spans="1:6" x14ac:dyDescent="0.2">
      <c r="B13" s="54">
        <v>2000</v>
      </c>
      <c r="C13" s="55" t="s">
        <v>126</v>
      </c>
      <c r="D13" s="56">
        <v>0</v>
      </c>
      <c r="E13" s="56">
        <v>0</v>
      </c>
      <c r="F13" s="57">
        <v>0</v>
      </c>
    </row>
    <row r="14" spans="1:6" x14ac:dyDescent="0.2">
      <c r="B14" s="54">
        <v>3000</v>
      </c>
      <c r="C14" s="55" t="s">
        <v>127</v>
      </c>
      <c r="D14" s="56">
        <v>0</v>
      </c>
      <c r="E14" s="56">
        <v>0</v>
      </c>
      <c r="F14" s="57">
        <v>0</v>
      </c>
    </row>
    <row r="15" spans="1:6" x14ac:dyDescent="0.2">
      <c r="B15" s="54">
        <v>4000</v>
      </c>
      <c r="C15" s="55" t="s">
        <v>128</v>
      </c>
      <c r="D15" s="56">
        <v>0</v>
      </c>
      <c r="E15" s="56">
        <v>0</v>
      </c>
      <c r="F15" s="57">
        <v>0</v>
      </c>
    </row>
    <row r="16" spans="1:6" x14ac:dyDescent="0.2">
      <c r="B16" s="54">
        <v>5000</v>
      </c>
      <c r="C16" s="55" t="s">
        <v>129</v>
      </c>
      <c r="D16" s="56">
        <v>0</v>
      </c>
      <c r="E16" s="56">
        <v>0</v>
      </c>
      <c r="F16" s="57">
        <v>0</v>
      </c>
    </row>
    <row r="17" spans="2:6" x14ac:dyDescent="0.2">
      <c r="B17" s="54">
        <v>6000</v>
      </c>
      <c r="C17" s="55" t="s">
        <v>130</v>
      </c>
      <c r="D17" s="56">
        <v>0</v>
      </c>
      <c r="E17" s="56">
        <v>0</v>
      </c>
      <c r="F17" s="57">
        <v>0</v>
      </c>
    </row>
    <row r="18" spans="2:6" x14ac:dyDescent="0.2">
      <c r="B18" s="54">
        <v>7000</v>
      </c>
      <c r="C18" s="55" t="s">
        <v>131</v>
      </c>
      <c r="D18" s="56">
        <v>0</v>
      </c>
      <c r="E18" s="56">
        <v>0</v>
      </c>
      <c r="F18" s="57">
        <v>0</v>
      </c>
    </row>
    <row r="19" spans="2:6" x14ac:dyDescent="0.2">
      <c r="B19" s="54">
        <v>8000</v>
      </c>
      <c r="C19" s="55" t="s">
        <v>132</v>
      </c>
      <c r="D19" s="56">
        <v>0</v>
      </c>
      <c r="E19" s="56">
        <v>0</v>
      </c>
      <c r="F19" s="57">
        <v>0</v>
      </c>
    </row>
    <row r="20" spans="2:6" x14ac:dyDescent="0.2">
      <c r="B20" s="54">
        <v>9000</v>
      </c>
      <c r="C20" s="55" t="s">
        <v>133</v>
      </c>
      <c r="D20" s="56">
        <v>0</v>
      </c>
      <c r="E20" s="56">
        <v>0</v>
      </c>
      <c r="F20" s="57">
        <v>0</v>
      </c>
    </row>
    <row r="21" spans="2:6" x14ac:dyDescent="0.2">
      <c r="B21" s="54"/>
      <c r="C21" s="58" t="s">
        <v>134</v>
      </c>
      <c r="D21" s="59">
        <f>SUM(D22:D30)</f>
        <v>0</v>
      </c>
      <c r="E21" s="59">
        <f t="shared" ref="E21:F21" si="1">SUM(E22:E30)</f>
        <v>0</v>
      </c>
      <c r="F21" s="60">
        <f t="shared" si="1"/>
        <v>0</v>
      </c>
    </row>
    <row r="22" spans="2:6" x14ac:dyDescent="0.2">
      <c r="B22" s="54">
        <v>1000</v>
      </c>
      <c r="C22" s="55" t="s">
        <v>125</v>
      </c>
      <c r="D22" s="56">
        <v>0</v>
      </c>
      <c r="E22" s="56">
        <v>0</v>
      </c>
      <c r="F22" s="57">
        <v>0</v>
      </c>
    </row>
    <row r="23" spans="2:6" x14ac:dyDescent="0.2">
      <c r="B23" s="54">
        <v>2000</v>
      </c>
      <c r="C23" s="55" t="s">
        <v>126</v>
      </c>
      <c r="D23" s="56">
        <v>0</v>
      </c>
      <c r="E23" s="56">
        <v>0</v>
      </c>
      <c r="F23" s="57">
        <v>0</v>
      </c>
    </row>
    <row r="24" spans="2:6" x14ac:dyDescent="0.2">
      <c r="B24" s="54">
        <v>3000</v>
      </c>
      <c r="C24" s="55" t="s">
        <v>127</v>
      </c>
      <c r="D24" s="56">
        <v>0</v>
      </c>
      <c r="E24" s="56">
        <v>0</v>
      </c>
      <c r="F24" s="57">
        <v>0</v>
      </c>
    </row>
    <row r="25" spans="2:6" x14ac:dyDescent="0.2">
      <c r="B25" s="54">
        <v>4000</v>
      </c>
      <c r="C25" s="55" t="s">
        <v>128</v>
      </c>
      <c r="D25" s="56">
        <v>0</v>
      </c>
      <c r="E25" s="56">
        <v>0</v>
      </c>
      <c r="F25" s="57">
        <v>0</v>
      </c>
    </row>
    <row r="26" spans="2:6" x14ac:dyDescent="0.2">
      <c r="B26" s="54">
        <v>5000</v>
      </c>
      <c r="C26" s="55" t="s">
        <v>129</v>
      </c>
      <c r="D26" s="56">
        <v>0</v>
      </c>
      <c r="E26" s="56">
        <v>0</v>
      </c>
      <c r="F26" s="57">
        <v>0</v>
      </c>
    </row>
    <row r="27" spans="2:6" x14ac:dyDescent="0.2">
      <c r="B27" s="54">
        <v>6000</v>
      </c>
      <c r="C27" s="55" t="s">
        <v>130</v>
      </c>
      <c r="D27" s="56">
        <v>0</v>
      </c>
      <c r="E27" s="56">
        <v>0</v>
      </c>
      <c r="F27" s="57">
        <v>0</v>
      </c>
    </row>
    <row r="28" spans="2:6" x14ac:dyDescent="0.2">
      <c r="B28" s="54">
        <v>7000</v>
      </c>
      <c r="C28" s="55" t="s">
        <v>131</v>
      </c>
      <c r="D28" s="56">
        <v>0</v>
      </c>
      <c r="E28" s="56">
        <v>0</v>
      </c>
      <c r="F28" s="57">
        <v>0</v>
      </c>
    </row>
    <row r="29" spans="2:6" x14ac:dyDescent="0.2">
      <c r="B29" s="54">
        <v>8000</v>
      </c>
      <c r="C29" s="55" t="s">
        <v>132</v>
      </c>
      <c r="D29" s="56">
        <v>0</v>
      </c>
      <c r="E29" s="56">
        <v>0</v>
      </c>
      <c r="F29" s="57">
        <v>0</v>
      </c>
    </row>
    <row r="30" spans="2:6" x14ac:dyDescent="0.2">
      <c r="B30" s="61">
        <v>9000</v>
      </c>
      <c r="C30" s="62" t="s">
        <v>133</v>
      </c>
      <c r="D30" s="63">
        <v>0</v>
      </c>
      <c r="E30" s="63">
        <v>0</v>
      </c>
      <c r="F30" s="64">
        <v>0</v>
      </c>
    </row>
    <row r="31" spans="2:6" ht="12" thickBot="1" x14ac:dyDescent="0.25">
      <c r="B31" s="46"/>
      <c r="C31" s="47" t="s">
        <v>36</v>
      </c>
      <c r="D31" s="48">
        <f>D11+D21</f>
        <v>0</v>
      </c>
      <c r="E31" s="48">
        <f t="shared" ref="E31:F31" si="2">E11+E21</f>
        <v>0</v>
      </c>
      <c r="F31" s="49">
        <f t="shared" si="2"/>
        <v>0</v>
      </c>
    </row>
    <row r="33" spans="3:3" x14ac:dyDescent="0.2">
      <c r="C33" s="68" t="s">
        <v>135</v>
      </c>
    </row>
    <row r="34" spans="3:3" x14ac:dyDescent="0.2">
      <c r="C34" s="67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17" sqref="C1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">
        <v>153</v>
      </c>
      <c r="C1" s="76"/>
      <c r="D1" s="76"/>
      <c r="E1" s="38" t="s">
        <v>0</v>
      </c>
      <c r="F1" s="39">
        <f>'Notas de Disciplina Financiera'!D1</f>
        <v>2025</v>
      </c>
    </row>
    <row r="2" spans="1:6" x14ac:dyDescent="0.2">
      <c r="B2" s="76" t="s">
        <v>1</v>
      </c>
      <c r="C2" s="76"/>
      <c r="D2" s="76"/>
      <c r="E2" s="38" t="s">
        <v>2</v>
      </c>
      <c r="F2" s="39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30 de Junio del 2025</v>
      </c>
      <c r="C3" s="76"/>
      <c r="D3" s="76"/>
      <c r="E3" s="38" t="s">
        <v>4</v>
      </c>
      <c r="F3" s="39">
        <f>'Notas de Disciplina Financiera'!D3</f>
        <v>2</v>
      </c>
    </row>
    <row r="5" spans="1:6" x14ac:dyDescent="0.2">
      <c r="B5" s="41"/>
      <c r="C5" s="41" t="s">
        <v>16</v>
      </c>
    </row>
    <row r="7" spans="1:6" x14ac:dyDescent="0.2">
      <c r="B7" s="1" t="s">
        <v>137</v>
      </c>
    </row>
    <row r="8" spans="1:6" x14ac:dyDescent="0.2">
      <c r="B8" s="43" t="s">
        <v>138</v>
      </c>
    </row>
    <row r="9" spans="1:6" x14ac:dyDescent="0.2">
      <c r="A9" s="40"/>
      <c r="B9" s="45" t="s">
        <v>139</v>
      </c>
    </row>
    <row r="10" spans="1:6" x14ac:dyDescent="0.2">
      <c r="B10" s="45" t="s">
        <v>140</v>
      </c>
    </row>
    <row r="13" spans="1:6" x14ac:dyDescent="0.2">
      <c r="C13" s="68" t="s">
        <v>141</v>
      </c>
    </row>
    <row r="14" spans="1:6" x14ac:dyDescent="0.2">
      <c r="C14" s="67" t="s">
        <v>142</v>
      </c>
    </row>
    <row r="17" spans="3:3" x14ac:dyDescent="0.2">
      <c r="C17" s="1" t="s">
        <v>156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17" sqref="C1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">
        <v>153</v>
      </c>
      <c r="C1" s="76"/>
      <c r="D1" s="76"/>
      <c r="E1" s="38" t="s">
        <v>0</v>
      </c>
      <c r="F1" s="39">
        <f>'Notas de Disciplina Financiera'!D1</f>
        <v>2025</v>
      </c>
    </row>
    <row r="2" spans="1:6" x14ac:dyDescent="0.2">
      <c r="B2" s="76" t="s">
        <v>1</v>
      </c>
      <c r="C2" s="76"/>
      <c r="D2" s="76"/>
      <c r="E2" s="38" t="s">
        <v>2</v>
      </c>
      <c r="F2" s="39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30 de Junio del 2025</v>
      </c>
      <c r="C3" s="76"/>
      <c r="D3" s="76"/>
      <c r="E3" s="38" t="s">
        <v>4</v>
      </c>
      <c r="F3" s="39">
        <f>'Notas de Disciplina Financiera'!D3</f>
        <v>2</v>
      </c>
    </row>
    <row r="5" spans="1:6" x14ac:dyDescent="0.2">
      <c r="B5" s="41"/>
      <c r="C5" s="41" t="s">
        <v>18</v>
      </c>
    </row>
    <row r="7" spans="1:6" x14ac:dyDescent="0.2">
      <c r="B7" s="1" t="s">
        <v>137</v>
      </c>
    </row>
    <row r="8" spans="1:6" x14ac:dyDescent="0.2">
      <c r="B8" s="43" t="s">
        <v>143</v>
      </c>
    </row>
    <row r="9" spans="1:6" x14ac:dyDescent="0.2">
      <c r="A9" s="40"/>
      <c r="B9" s="44" t="s">
        <v>144</v>
      </c>
    </row>
    <row r="10" spans="1:6" x14ac:dyDescent="0.2">
      <c r="B10" s="44" t="s">
        <v>145</v>
      </c>
    </row>
    <row r="13" spans="1:6" x14ac:dyDescent="0.2">
      <c r="C13" s="68" t="s">
        <v>146</v>
      </c>
    </row>
    <row r="14" spans="1:6" x14ac:dyDescent="0.2">
      <c r="C14" s="67" t="s">
        <v>147</v>
      </c>
    </row>
    <row r="17" spans="3:3" x14ac:dyDescent="0.2">
      <c r="C17" s="1" t="s">
        <v>154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GridLines="0" workbookViewId="0">
      <selection activeCell="C17" sqref="C1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">
        <v>153</v>
      </c>
      <c r="C1" s="76"/>
      <c r="D1" s="76"/>
      <c r="E1" s="38" t="s">
        <v>0</v>
      </c>
      <c r="F1" s="39">
        <f>'Notas de Disciplina Financiera'!D1</f>
        <v>2025</v>
      </c>
    </row>
    <row r="2" spans="1:6" x14ac:dyDescent="0.2">
      <c r="B2" s="76" t="s">
        <v>1</v>
      </c>
      <c r="C2" s="76"/>
      <c r="D2" s="76"/>
      <c r="E2" s="38" t="s">
        <v>2</v>
      </c>
      <c r="F2" s="39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30 de Junio del 2025</v>
      </c>
      <c r="C3" s="76"/>
      <c r="D3" s="76"/>
      <c r="E3" s="38" t="s">
        <v>4</v>
      </c>
      <c r="F3" s="39">
        <f>'Notas de Disciplina Financiera'!D3</f>
        <v>2</v>
      </c>
    </row>
    <row r="5" spans="1:6" x14ac:dyDescent="0.2">
      <c r="B5" s="41"/>
      <c r="C5" s="41" t="s">
        <v>20</v>
      </c>
    </row>
    <row r="7" spans="1:6" x14ac:dyDescent="0.2">
      <c r="B7" s="1" t="s">
        <v>137</v>
      </c>
    </row>
    <row r="8" spans="1:6" x14ac:dyDescent="0.2">
      <c r="B8" s="43" t="s">
        <v>148</v>
      </c>
    </row>
    <row r="9" spans="1:6" x14ac:dyDescent="0.2">
      <c r="A9" s="40"/>
    </row>
    <row r="11" spans="1:6" x14ac:dyDescent="0.2">
      <c r="C11" s="1" t="s">
        <v>155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Judy</cp:lastModifiedBy>
  <cp:revision/>
  <dcterms:created xsi:type="dcterms:W3CDTF">2024-03-15T21:50:03Z</dcterms:created>
  <dcterms:modified xsi:type="dcterms:W3CDTF">2025-07-25T15:18:59Z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